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<sst xmlns="http://schemas.openxmlformats.org/spreadsheetml/2006/main" count="53" uniqueCount="17">
  <si>
    <t>2022年度黄山市黄山区中小学新任教师公开招聘专业测试及总成绩表</t>
  </si>
  <si>
    <t>岗位代码及岗位名称</t>
  </si>
  <si>
    <t>招聘单位</t>
  </si>
  <si>
    <t>座位号</t>
  </si>
  <si>
    <t>最终笔试成绩</t>
  </si>
  <si>
    <t>专业测试成绩</t>
  </si>
  <si>
    <t>总成绩</t>
  </si>
  <si>
    <t>341003001-高中语文</t>
  </si>
  <si>
    <t>黄山市黄山第一中学</t>
  </si>
  <si>
    <t xml:space="preserve">341003002-高中数学 </t>
  </si>
  <si>
    <t xml:space="preserve">341003003-高中物理 </t>
  </si>
  <si>
    <t xml:space="preserve">341003004-高中化学 </t>
  </si>
  <si>
    <t xml:space="preserve">341003006-初中数学 </t>
  </si>
  <si>
    <t>黄山区教育局所属事业单位</t>
  </si>
  <si>
    <t xml:space="preserve">341003007-初中英语 </t>
  </si>
  <si>
    <t xml:space="preserve">341003005-初中语文 </t>
  </si>
  <si>
    <t xml:space="preserve">341003008-初中道德与法治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</si>
</sst>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K22" sqref="K22"/>
    </sheetView>
  </sheetViews>
  <sheetFormatPr defaultColWidth="9" defaultRowHeight="13.5" outlineLevelCol="5"/>
  <cols>
    <col min="1" max="1" width="25.25" customWidth="1"/>
    <col min="2" max="2" width="24.75" style="1" customWidth="1"/>
    <col min="3" max="3" width="18.75" customWidth="1"/>
    <col min="4" max="5" width="13.25" customWidth="1"/>
    <col min="6" max="6" width="11.12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ht="36" customHeight="1" spans="1:6">
      <c r="A3" s="3" t="s">
        <v>7</v>
      </c>
      <c r="B3" s="6" t="s">
        <v>8</v>
      </c>
      <c r="C3" s="3" t="str">
        <f>"223410030102"</f>
        <v>223410030102</v>
      </c>
      <c r="D3" s="3">
        <v>79.8</v>
      </c>
      <c r="E3" s="7">
        <v>82.34</v>
      </c>
      <c r="F3" s="8">
        <v>72.836</v>
      </c>
    </row>
    <row r="4" ht="26.5" customHeight="1" spans="1:6">
      <c r="A4" s="3" t="s">
        <v>7</v>
      </c>
      <c r="B4" s="6" t="s">
        <v>8</v>
      </c>
      <c r="C4" s="3" t="str">
        <f>"223410030129"</f>
        <v>223410030129</v>
      </c>
      <c r="D4" s="3">
        <v>80.8</v>
      </c>
      <c r="E4" s="7">
        <v>86.25</v>
      </c>
      <c r="F4" s="9">
        <v>74.9</v>
      </c>
    </row>
    <row r="5" ht="26.5" customHeight="1" spans="1:6">
      <c r="A5" s="3" t="s">
        <v>7</v>
      </c>
      <c r="B5" s="6" t="s">
        <v>8</v>
      </c>
      <c r="C5" s="3" t="str">
        <f>"223410030130"</f>
        <v>223410030130</v>
      </c>
      <c r="D5" s="3">
        <v>78.8</v>
      </c>
      <c r="E5" s="7">
        <v>80.44</v>
      </c>
      <c r="F5" s="9">
        <v>71.576</v>
      </c>
    </row>
    <row r="6" ht="26.5" customHeight="1" spans="1:6">
      <c r="A6" s="3" t="s">
        <v>9</v>
      </c>
      <c r="B6" s="6" t="s">
        <v>8</v>
      </c>
      <c r="C6" s="3" t="str">
        <f>"223410032102"</f>
        <v>223410032102</v>
      </c>
      <c r="D6" s="3">
        <v>76.2</v>
      </c>
      <c r="E6" s="10">
        <v>79.62</v>
      </c>
      <c r="F6" s="9">
        <v>69.948</v>
      </c>
    </row>
    <row r="7" ht="26.5" customHeight="1" spans="1:6">
      <c r="A7" s="3" t="s">
        <v>9</v>
      </c>
      <c r="B7" s="6" t="s">
        <v>8</v>
      </c>
      <c r="C7" s="3" t="str">
        <f>"223410032112"</f>
        <v>223410032112</v>
      </c>
      <c r="D7" s="3">
        <v>72.4</v>
      </c>
      <c r="E7" s="10">
        <v>80.64</v>
      </c>
      <c r="F7" s="11">
        <v>68.456</v>
      </c>
    </row>
    <row r="8" ht="26.5" customHeight="1" spans="1:6">
      <c r="A8" s="3" t="s">
        <v>9</v>
      </c>
      <c r="B8" s="6" t="s">
        <v>8</v>
      </c>
      <c r="C8" s="3" t="str">
        <f>"223410032306"</f>
        <v>223410032306</v>
      </c>
      <c r="D8" s="3">
        <v>87.2</v>
      </c>
      <c r="E8" s="10">
        <v>80.26</v>
      </c>
      <c r="F8" s="11">
        <v>75.704</v>
      </c>
    </row>
    <row r="9" ht="26.5" customHeight="1" spans="1:6">
      <c r="A9" s="3" t="s">
        <v>10</v>
      </c>
      <c r="B9" s="6" t="s">
        <v>8</v>
      </c>
      <c r="C9" s="3" t="str">
        <f>"223410033304"</f>
        <v>223410033304</v>
      </c>
      <c r="D9" s="3">
        <v>73.8</v>
      </c>
      <c r="E9" s="7">
        <v>82.9</v>
      </c>
      <c r="F9" s="11">
        <v>70.06</v>
      </c>
    </row>
    <row r="10" ht="26.5" customHeight="1" spans="1:6">
      <c r="A10" s="3" t="s">
        <v>10</v>
      </c>
      <c r="B10" s="6" t="s">
        <v>8</v>
      </c>
      <c r="C10" s="3" t="str">
        <f>"223410033308"</f>
        <v>223410033308</v>
      </c>
      <c r="D10" s="3">
        <v>66.6</v>
      </c>
      <c r="E10" s="7">
        <v>71.06</v>
      </c>
      <c r="F10" s="9">
        <v>61.724</v>
      </c>
    </row>
    <row r="11" ht="26.5" customHeight="1" spans="1:6">
      <c r="A11" s="3" t="s">
        <v>10</v>
      </c>
      <c r="B11" s="6" t="s">
        <v>8</v>
      </c>
      <c r="C11" s="3" t="str">
        <f>"223410033319"</f>
        <v>223410033319</v>
      </c>
      <c r="D11" s="3">
        <v>80.5</v>
      </c>
      <c r="E11" s="7">
        <v>82.24</v>
      </c>
      <c r="F11" s="9">
        <v>73.146</v>
      </c>
    </row>
    <row r="12" ht="26.5" customHeight="1" spans="1:6">
      <c r="A12" s="3" t="s">
        <v>10</v>
      </c>
      <c r="B12" s="6" t="s">
        <v>8</v>
      </c>
      <c r="C12" s="3" t="str">
        <f>"223410033325"</f>
        <v>223410033325</v>
      </c>
      <c r="D12" s="3">
        <v>74.4</v>
      </c>
      <c r="E12" s="7">
        <v>75.9</v>
      </c>
      <c r="F12" s="9">
        <v>67.56</v>
      </c>
    </row>
    <row r="13" ht="26.5" customHeight="1" spans="1:6">
      <c r="A13" s="3" t="s">
        <v>11</v>
      </c>
      <c r="B13" s="6" t="s">
        <v>8</v>
      </c>
      <c r="C13" s="3" t="str">
        <f>"223410031602"</f>
        <v>223410031602</v>
      </c>
      <c r="D13" s="3">
        <v>79.6</v>
      </c>
      <c r="E13" s="10">
        <v>83</v>
      </c>
      <c r="F13" s="9">
        <v>73</v>
      </c>
    </row>
    <row r="14" ht="26.5" customHeight="1" spans="1:6">
      <c r="A14" s="3" t="s">
        <v>11</v>
      </c>
      <c r="B14" s="6" t="s">
        <v>8</v>
      </c>
      <c r="C14" s="3" t="str">
        <f>"223410031626"</f>
        <v>223410031626</v>
      </c>
      <c r="D14" s="3">
        <v>84.3</v>
      </c>
      <c r="E14" s="10">
        <v>72.6</v>
      </c>
      <c r="F14" s="11">
        <v>71.19</v>
      </c>
    </row>
    <row r="15" ht="26.5" customHeight="1" spans="1:6">
      <c r="A15" s="3" t="s">
        <v>11</v>
      </c>
      <c r="B15" s="6" t="s">
        <v>8</v>
      </c>
      <c r="C15" s="12" t="str">
        <f>"223410031713"</f>
        <v>223410031713</v>
      </c>
      <c r="D15" s="12">
        <v>75.3</v>
      </c>
      <c r="E15" s="10">
        <v>80.6</v>
      </c>
      <c r="F15" s="11">
        <v>69.89</v>
      </c>
    </row>
    <row r="16" ht="26.5" customHeight="1" spans="1:6">
      <c r="A16" s="3" t="s">
        <v>12</v>
      </c>
      <c r="B16" s="6" t="s">
        <v>13</v>
      </c>
      <c r="C16" s="3" t="str">
        <f>"223410032219"</f>
        <v>223410032219</v>
      </c>
      <c r="D16" s="3">
        <v>89.2</v>
      </c>
      <c r="E16" s="7">
        <v>82.72</v>
      </c>
      <c r="F16" s="11">
        <v>77.688</v>
      </c>
    </row>
    <row r="17" ht="32.5" customHeight="1" spans="1:6">
      <c r="A17" s="3" t="s">
        <v>12</v>
      </c>
      <c r="B17" s="6" t="s">
        <v>13</v>
      </c>
      <c r="C17" s="3" t="str">
        <f>"223410032308"</f>
        <v>223410032308</v>
      </c>
      <c r="D17" s="3">
        <v>79.6</v>
      </c>
      <c r="E17" s="7">
        <v>86.84</v>
      </c>
      <c r="F17" s="9">
        <v>74.536</v>
      </c>
    </row>
    <row r="18" ht="32.5" customHeight="1" spans="1:6">
      <c r="A18" s="3" t="s">
        <v>12</v>
      </c>
      <c r="B18" s="6" t="s">
        <v>13</v>
      </c>
      <c r="C18" s="3" t="str">
        <f>"223410032319"</f>
        <v>223410032319</v>
      </c>
      <c r="D18" s="3">
        <v>91.6</v>
      </c>
      <c r="E18" s="7">
        <v>82</v>
      </c>
      <c r="F18" s="9">
        <v>78.6</v>
      </c>
    </row>
    <row r="19" ht="32.5" customHeight="1" spans="1:6">
      <c r="A19" s="3" t="s">
        <v>14</v>
      </c>
      <c r="B19" s="6" t="s">
        <v>13</v>
      </c>
      <c r="C19" s="3" t="str">
        <f>"223410032918"</f>
        <v>223410032918</v>
      </c>
      <c r="D19" s="3">
        <v>89</v>
      </c>
      <c r="E19" s="10">
        <v>82.22</v>
      </c>
      <c r="F19" s="9">
        <v>77.388</v>
      </c>
    </row>
    <row r="20" ht="32.5" customHeight="1" spans="1:6">
      <c r="A20" s="3" t="s">
        <v>14</v>
      </c>
      <c r="B20" s="6" t="s">
        <v>13</v>
      </c>
      <c r="C20" s="3" t="str">
        <f>"223410032928"</f>
        <v>223410032928</v>
      </c>
      <c r="D20" s="3">
        <v>91.5</v>
      </c>
      <c r="E20" s="10">
        <v>85.46</v>
      </c>
      <c r="F20" s="11">
        <v>79.934</v>
      </c>
    </row>
    <row r="21" ht="32.5" customHeight="1" spans="1:6">
      <c r="A21" s="3" t="s">
        <v>14</v>
      </c>
      <c r="B21" s="6" t="s">
        <v>13</v>
      </c>
      <c r="C21" s="3" t="str">
        <f>"223410033116"</f>
        <v>223410033116</v>
      </c>
      <c r="D21" s="3">
        <v>92.2</v>
      </c>
      <c r="E21" s="10">
        <v>87.1</v>
      </c>
      <c r="F21" s="11">
        <v>80.94</v>
      </c>
    </row>
    <row r="22" ht="32.5" customHeight="1" spans="1:6">
      <c r="A22" s="3" t="s">
        <v>15</v>
      </c>
      <c r="B22" s="6" t="s">
        <v>13</v>
      </c>
      <c r="C22" s="3" t="str">
        <f>"223410030103"</f>
        <v>223410030103</v>
      </c>
      <c r="D22" s="3">
        <v>84.4</v>
      </c>
      <c r="E22" s="7">
        <v>77.46</v>
      </c>
      <c r="F22" s="11">
        <v>73.184</v>
      </c>
    </row>
    <row r="23" ht="32.5" customHeight="1" spans="1:6">
      <c r="A23" s="3" t="s">
        <v>15</v>
      </c>
      <c r="B23" s="6" t="s">
        <v>13</v>
      </c>
      <c r="C23" s="3" t="str">
        <f>"223410030404"</f>
        <v>223410030404</v>
      </c>
      <c r="D23" s="3">
        <v>89</v>
      </c>
      <c r="E23" s="7">
        <v>78.92</v>
      </c>
      <c r="F23" s="9">
        <v>76.068</v>
      </c>
    </row>
    <row r="24" ht="32.5" customHeight="1" spans="1:6">
      <c r="A24" s="3" t="s">
        <v>15</v>
      </c>
      <c r="B24" s="6" t="s">
        <v>13</v>
      </c>
      <c r="C24" s="3" t="str">
        <f>"223410030430"</f>
        <v>223410030430</v>
      </c>
      <c r="D24" s="3">
        <v>87.8</v>
      </c>
      <c r="E24" s="7">
        <v>81.62</v>
      </c>
      <c r="F24" s="9">
        <v>76.548</v>
      </c>
    </row>
    <row r="25" ht="32.5" customHeight="1" spans="1:6">
      <c r="A25" s="3" t="s">
        <v>16</v>
      </c>
      <c r="B25" s="6" t="s">
        <v>13</v>
      </c>
      <c r="C25" s="3" t="str">
        <f>"223410031416"</f>
        <v>223410031416</v>
      </c>
      <c r="D25" s="12">
        <v>85.2</v>
      </c>
      <c r="E25" s="10">
        <v>83.1</v>
      </c>
      <c r="F25" s="9">
        <v>75.84</v>
      </c>
    </row>
  </sheetData>
  <mergeCells count="1">
    <mergeCell ref="A1:F1"/>
  </mergeCells>
  <conditionalFormatting sqref="C2">
    <cfRule type="duplicateValues" dxfId="0" priority="15"/>
  </conditionalFormatting>
  <conditionalFormatting sqref="C3">
    <cfRule type="expression" dxfId="0" priority="14">
      <formula>AND(SUMPRODUCT(IFERROR(1*(($C$3&amp;"x")=(C3&amp;"x")),0))&gt;1,NOT(ISBLANK(C3)))</formula>
    </cfRule>
  </conditionalFormatting>
  <conditionalFormatting sqref="C4">
    <cfRule type="expression" dxfId="0" priority="13">
      <formula>AND(SUMPRODUCT(IFERROR(1*(($C$4&amp;"x")=(C4&amp;"x")),0))&gt;1,NOT(ISBLANK(C4)))</formula>
    </cfRule>
  </conditionalFormatting>
  <conditionalFormatting sqref="C5">
    <cfRule type="expression" dxfId="0" priority="12">
      <formula>AND(SUMPRODUCT(IFERROR(1*(($C$5&amp;"x")=(C5&amp;"x")),0))&gt;1,NOT(ISBLANK(C5)))</formula>
    </cfRule>
  </conditionalFormatting>
  <conditionalFormatting sqref="C8">
    <cfRule type="expression" dxfId="0" priority="11">
      <formula>AND(SUMPRODUCT(IFERROR(1*(($C$8&amp;"x")=(C8&amp;"x")),0))&gt;1,NOT(ISBLANK(C8)))</formula>
    </cfRule>
  </conditionalFormatting>
  <conditionalFormatting sqref="C12">
    <cfRule type="expression" dxfId="0" priority="10">
      <formula>AND(SUMPRODUCT(IFERROR(1*(($C$12&amp;"x")=(C12&amp;"x")),0))&gt;1,NOT(ISBLANK(C12)))</formula>
    </cfRule>
  </conditionalFormatting>
  <conditionalFormatting sqref="C15">
    <cfRule type="expression" dxfId="0" priority="9">
      <formula>AND(SUMPRODUCT(IFERROR(1*(($C$15&amp;"x")=(C15&amp;"x")),0))&gt;1,NOT(ISBLANK(C15)))</formula>
    </cfRule>
  </conditionalFormatting>
  <conditionalFormatting sqref="C21">
    <cfRule type="expression" dxfId="0" priority="8">
      <formula>AND(SUMPRODUCT(IFERROR(1*(($C$21&amp;"x")=(C21&amp;"x")),0))&gt;1,NOT(ISBLANK(C21)))</formula>
    </cfRule>
  </conditionalFormatting>
  <conditionalFormatting sqref="C22">
    <cfRule type="expression" dxfId="0" priority="7">
      <formula>AND(SUMPRODUCT(IFERROR(1*(($C$22&amp;"x")=(C22&amp;"x")),0))&gt;1,NOT(ISBLANK(C22)))</formula>
    </cfRule>
  </conditionalFormatting>
  <conditionalFormatting sqref="C23">
    <cfRule type="expression" dxfId="0" priority="6">
      <formula>AND(SUMPRODUCT(IFERROR(1*(($C$23&amp;"x")=(C23&amp;"x")),0))&gt;1,NOT(ISBLANK(C23)))</formula>
    </cfRule>
  </conditionalFormatting>
  <conditionalFormatting sqref="C24">
    <cfRule type="expression" dxfId="0" priority="5">
      <formula>AND(SUMPRODUCT(IFERROR(1*(($C$24&amp;"x")=(C24&amp;"x")),0))&gt;1,NOT(ISBLANK(C24)))</formula>
    </cfRule>
  </conditionalFormatting>
  <conditionalFormatting sqref="C25">
    <cfRule type="expression" dxfId="0" priority="4">
      <formula>AND(SUMPRODUCT(IFERROR(1*(($C$25&amp;"x")=(C25&amp;"x")),0))&gt;1,NOT(ISBLANK(C25)))</formula>
    </cfRule>
  </conditionalFormatting>
  <conditionalFormatting sqref="C6:C7">
    <cfRule type="expression" dxfId="0" priority="3">
      <formula>AND(SUMPRODUCT(IFERROR(1*(($C$6:$C$7&amp;"x")=(C6&amp;"x")),0))&gt;1,NOT(ISBLANK(C6)))</formula>
    </cfRule>
  </conditionalFormatting>
  <conditionalFormatting sqref="C9:C11">
    <cfRule type="expression" dxfId="0" priority="2">
      <formula>AND(SUMPRODUCT(IFERROR(1*(($C$9:$C$11&amp;"x")=(C9&amp;"x")),0))&gt;1,NOT(ISBLANK(C9)))</formula>
    </cfRule>
  </conditionalFormatting>
  <conditionalFormatting sqref="C19:C20">
    <cfRule type="expression" dxfId="0" priority="1">
      <formula>AND(SUMPRODUCT(IFERROR(1*(($C$19:$C$20&amp;"x")=(C19&amp;"x")),0))&gt;1,NOT(ISBLANK(C19)))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2022-08-06T03:23:00Z</dcterms:created>
  <cp:lastPrinted>2022-08-06T04:52:00Z</cp:lastPrinted>
  <dcterms:modified xsi:type="dcterms:W3CDTF">2022-08-06T09:57:54Z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9EC4B161F39B485AB78B61FB5CA9E5EC</vt:lpwstr>
  </property>
  <property fmtid="{D5CDD505-2E9C-101B-9397-08002B2CF9AE}" pid="3" name="KSOProductBuildVer">
    <vt:lpwstr>2052-11.1.0.12302</vt:lpwstr>
  </property>
</Properties>
</file>